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<sst xmlns="http://schemas.openxmlformats.org/spreadsheetml/2006/main" count="176" uniqueCount="168">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</sst>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648261882196</v>
      </c>
      <c r="C6" s="22">
        <f>C7+C10+C14+C25+C28+C36</f>
        <v>598605240363</v>
      </c>
    </row>
    <row r="7" spans="1:3" ht="12">
      <c r="A7" s="2" t="s">
        <v>3</v>
      </c>
      <c r="B7" s="19">
        <f>B8+B9</f>
        <v>56701832561</v>
      </c>
      <c r="C7" s="19">
        <f>C8+C9</f>
        <v>289593720288</v>
      </c>
    </row>
    <row r="8" spans="1:3" ht="12">
      <c r="A8" s="3" t="s">
        <v>4</v>
      </c>
      <c r="B8" s="20">
        <v>15263647817</v>
      </c>
      <c r="C8" s="29">
        <v>20894574654</v>
      </c>
    </row>
    <row r="9" spans="1:3" ht="12">
      <c r="A9" s="3" t="s">
        <v>5</v>
      </c>
      <c r="B9" s="20">
        <v>41438184744</v>
      </c>
      <c r="C9" s="29">
        <v>268699145634</v>
      </c>
    </row>
    <row r="10" spans="1:3" ht="12">
      <c r="A10" s="2" t="s">
        <v>6</v>
      </c>
      <c r="B10" s="19">
        <f>B11+B12+B13</f>
        <v>502416622590</v>
      </c>
      <c r="C10" s="19">
        <f>C11+C12+C13</f>
        <v>259066623874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502416622590</v>
      </c>
      <c r="C13" s="29">
        <v>259066623874</v>
      </c>
    </row>
    <row r="14" spans="1:3" ht="12">
      <c r="A14" s="4" t="s">
        <v>7</v>
      </c>
      <c r="B14" s="19">
        <f>B15+B18+B19+B20+B21+B22+B23+B24</f>
        <v>54562047572</v>
      </c>
      <c r="C14" s="19">
        <f>C15+C18+C19+C20+C21+C22+C23+C24</f>
        <v>28755619161</v>
      </c>
    </row>
    <row r="15" spans="1:3" ht="12">
      <c r="A15" s="5" t="s">
        <v>8</v>
      </c>
      <c r="B15" s="20">
        <v>16407067141</v>
      </c>
      <c r="C15" s="29">
        <v>17829090728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30669688560</v>
      </c>
      <c r="C18" s="29">
        <v>7332593774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13814046524</v>
      </c>
      <c r="C22" s="29">
        <v>8495736170</v>
      </c>
    </row>
    <row r="23" spans="1:3" ht="12">
      <c r="A23" s="6" t="s">
        <v>54</v>
      </c>
      <c r="B23" s="20">
        <v>-6328754653</v>
      </c>
      <c r="C23" s="29">
        <v>-4901801511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34570188409</v>
      </c>
      <c r="C25" s="19">
        <f>C26+C27</f>
        <v>21006806616</v>
      </c>
    </row>
    <row r="26" spans="1:3" ht="12">
      <c r="A26" s="6" t="s">
        <v>56</v>
      </c>
      <c r="B26" s="20">
        <v>34570188409</v>
      </c>
      <c r="C26" s="29">
        <v>21006806616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11191064</v>
      </c>
      <c r="C28" s="19">
        <f>C29+C32+C33+C34+C35</f>
        <v>182470424</v>
      </c>
    </row>
    <row r="29" spans="1:3" s="21" customFormat="1" ht="12">
      <c r="A29" s="5" t="s">
        <v>14</v>
      </c>
      <c r="B29" s="20">
        <v>11191064</v>
      </c>
      <c r="C29" s="29">
        <v>182470424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/>
      <c r="C32" s="20"/>
    </row>
    <row r="33" spans="1:3" ht="12">
      <c r="A33" s="5" t="s">
        <v>18</v>
      </c>
      <c r="B33" s="20"/>
      <c r="C33" s="20"/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450599947885</v>
      </c>
      <c r="C39" s="19">
        <f>C40+C50+C60+C63+C66+C72</f>
        <v>475615448476</v>
      </c>
    </row>
    <row r="40" spans="1:3" ht="12">
      <c r="A40" s="2" t="s">
        <v>22</v>
      </c>
      <c r="B40" s="19">
        <f>B41+B42+B43+B44+B45+B46+B49</f>
        <v>0</v>
      </c>
      <c r="C40" s="19">
        <f>C41+C42+C43+C44+C45+C46+C49</f>
        <v>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/>
      <c r="C46" s="20"/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342892021005</v>
      </c>
      <c r="C50" s="19">
        <f>C51+C54+C57</f>
        <v>391191495148</v>
      </c>
    </row>
    <row r="51" spans="1:3" ht="12">
      <c r="A51" s="7" t="s">
        <v>26</v>
      </c>
      <c r="B51" s="19">
        <f>B52+B53</f>
        <v>341798897749</v>
      </c>
      <c r="C51" s="19">
        <f>C52+C53</f>
        <v>389868496893</v>
      </c>
    </row>
    <row r="52" spans="1:3" ht="12.75">
      <c r="A52" s="13" t="s">
        <v>29</v>
      </c>
      <c r="B52" s="20">
        <v>1424106134477</v>
      </c>
      <c r="C52" s="29">
        <v>1380303115010</v>
      </c>
    </row>
    <row r="53" spans="1:3" ht="12.75">
      <c r="A53" s="13" t="s">
        <v>68</v>
      </c>
      <c r="B53" s="20">
        <v>-1082307236728</v>
      </c>
      <c r="C53" s="29">
        <v>-990434618117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1093123256</v>
      </c>
      <c r="C57" s="19">
        <f>C58+C59</f>
        <v>1322998255</v>
      </c>
    </row>
    <row r="58" spans="1:3" ht="12.75">
      <c r="A58" s="13" t="s">
        <v>29</v>
      </c>
      <c r="B58" s="20">
        <v>8427075951</v>
      </c>
      <c r="C58" s="29">
        <v>8240575951</v>
      </c>
    </row>
    <row r="59" spans="1:3" ht="12.75">
      <c r="A59" s="13" t="s">
        <v>70</v>
      </c>
      <c r="B59" s="20">
        <v>-7333952695</v>
      </c>
      <c r="C59" s="29">
        <v>-6917577696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78629273877</v>
      </c>
      <c r="C63" s="19">
        <f>C64+C65</f>
        <v>49315659324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78629273877</v>
      </c>
      <c r="C65" s="29">
        <v>49315659324</v>
      </c>
    </row>
    <row r="66" spans="1:3" ht="12">
      <c r="A66" s="7" t="s">
        <v>30</v>
      </c>
      <c r="B66" s="19">
        <f>B67+B68+B69+B70+B71</f>
        <v>0</v>
      </c>
      <c r="C66" s="19">
        <f>C67+C68+C69+C70+C71</f>
        <v>0</v>
      </c>
    </row>
    <row r="67" spans="1:3" ht="12">
      <c r="A67" s="6" t="s">
        <v>25</v>
      </c>
      <c r="B67" s="20"/>
      <c r="C67" s="29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/>
      <c r="C69" s="29"/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29078653003</v>
      </c>
      <c r="C72" s="19">
        <f>C73+C74+C75+C76</f>
        <v>35108294004</v>
      </c>
    </row>
    <row r="73" spans="1:3" ht="12">
      <c r="A73" s="6" t="s">
        <v>78</v>
      </c>
      <c r="B73" s="20">
        <v>29078653003</v>
      </c>
      <c r="C73" s="29">
        <v>35108294004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1098861830081</v>
      </c>
      <c r="C78" s="19">
        <f>C6+C39</f>
        <v>1074220688839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382228901942</v>
      </c>
      <c r="C80" s="19">
        <f>C81+C103</f>
        <v>378445527646</v>
      </c>
    </row>
    <row r="81" spans="1:3" ht="12">
      <c r="A81" s="4" t="s">
        <v>34</v>
      </c>
      <c r="B81" s="19">
        <f>B82+B85+B86+B87+B88+B89+B90+B91+B92+B94+B95+B96+B97+B98+B99</f>
        <v>108796579104</v>
      </c>
      <c r="C81" s="19">
        <f>C82+C85+C86+C87+C88+C89+C90+C91+C92+C94+C95+C96+C97+C98+C99</f>
        <v>153387676712</v>
      </c>
    </row>
    <row r="82" spans="1:3" s="21" customFormat="1" ht="12">
      <c r="A82" s="5" t="s">
        <v>88</v>
      </c>
      <c r="B82" s="20">
        <v>6074301010</v>
      </c>
      <c r="C82" s="29">
        <v>7643855833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593025382</v>
      </c>
      <c r="C85" s="29">
        <v>839583121</v>
      </c>
    </row>
    <row r="86" spans="1:3" ht="12">
      <c r="A86" s="6" t="s">
        <v>85</v>
      </c>
      <c r="B86" s="20">
        <v>9712930845</v>
      </c>
      <c r="C86" s="29">
        <v>13990238782</v>
      </c>
    </row>
    <row r="87" spans="1:3" ht="12">
      <c r="A87" s="6" t="s">
        <v>86</v>
      </c>
      <c r="B87" s="20">
        <v>18717856941</v>
      </c>
      <c r="C87" s="29">
        <v>20099770440</v>
      </c>
    </row>
    <row r="88" spans="1:3" ht="12">
      <c r="A88" s="6" t="s">
        <v>87</v>
      </c>
      <c r="B88" s="20">
        <v>599264354</v>
      </c>
      <c r="C88" s="29">
        <v>455773319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62641690810</v>
      </c>
      <c r="C92" s="29">
        <v>96657425694</v>
      </c>
    </row>
    <row r="93" spans="1:3" ht="12">
      <c r="A93" s="15" t="s">
        <v>93</v>
      </c>
      <c r="B93" s="20"/>
      <c r="C93" s="29"/>
    </row>
    <row r="94" spans="1:3" ht="12">
      <c r="A94" s="6" t="s">
        <v>94</v>
      </c>
      <c r="B94" s="20">
        <v>2501686000</v>
      </c>
      <c r="C94" s="29">
        <v>4165065000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7955823762</v>
      </c>
      <c r="C96" s="29">
        <v>9535964523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273432322838</v>
      </c>
      <c r="C103" s="19">
        <f>SUM(C104:C116)</f>
        <v>225057850934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191123505096</v>
      </c>
      <c r="C110" s="29">
        <v>194387317896</v>
      </c>
    </row>
    <row r="111" spans="1:3" ht="12">
      <c r="A111" s="9" t="s">
        <v>107</v>
      </c>
      <c r="B111" s="20">
        <v>68645222965</v>
      </c>
      <c r="C111" s="29">
        <v>20142628261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>
        <v>13663594777</v>
      </c>
      <c r="C116" s="29">
        <v>10527904777</v>
      </c>
    </row>
    <row r="117" spans="1:3" ht="12">
      <c r="A117" s="4" t="s">
        <v>38</v>
      </c>
      <c r="B117" s="19">
        <f>B118</f>
        <v>716632928139</v>
      </c>
      <c r="C117" s="19">
        <f>C118</f>
        <v>695775161193</v>
      </c>
    </row>
    <row r="118" spans="1:3" ht="12">
      <c r="A118" s="7" t="s">
        <v>39</v>
      </c>
      <c r="B118" s="19">
        <f>B119+B122+B123+B124+B125+B126+B127+B128+B129+B130+B131+B134+B135</f>
        <v>716632928139</v>
      </c>
      <c r="C118" s="19">
        <f>C119+C122+C123+C124+C125+C126+C127+C128+C129+C130+C131+C134+C135</f>
        <v>695775161193</v>
      </c>
    </row>
    <row r="119" spans="1:3" ht="12">
      <c r="A119" s="7" t="s">
        <v>40</v>
      </c>
      <c r="B119" s="19">
        <f>B120+B121</f>
        <v>579640610000</v>
      </c>
      <c r="C119" s="19">
        <f>C120+C121</f>
        <v>579640610000</v>
      </c>
    </row>
    <row r="120" spans="1:3" ht="12">
      <c r="A120" s="16" t="s">
        <v>114</v>
      </c>
      <c r="B120" s="29">
        <v>579640610000</v>
      </c>
      <c r="C120" s="29">
        <v>579640610000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9">
        <v>8993538265</v>
      </c>
      <c r="C122" s="29">
        <v>8993538265</v>
      </c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/>
      <c r="C128" s="20"/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127998779874</v>
      </c>
      <c r="C131" s="19">
        <f>C132+C133</f>
        <v>107141012928</v>
      </c>
    </row>
    <row r="132" spans="1:3" ht="12">
      <c r="A132" s="16" t="s">
        <v>123</v>
      </c>
      <c r="B132" s="20">
        <v>98890004001</v>
      </c>
      <c r="C132" s="29">
        <v>49329630</v>
      </c>
    </row>
    <row r="133" spans="1:3" ht="12">
      <c r="A133" s="16" t="s">
        <v>124</v>
      </c>
      <c r="B133" s="20">
        <v>29108775873</v>
      </c>
      <c r="C133" s="29">
        <v>107091683298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0</v>
      </c>
      <c r="C136" s="19">
        <f>C137+C138</f>
        <v>0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1098861830081</v>
      </c>
      <c r="C139" s="19">
        <f>C80+C117+C136</f>
        <v>1074220688839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128880436890</v>
      </c>
      <c r="C150" s="20">
        <v>120920912655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128880436890</v>
      </c>
      <c r="C152" s="19">
        <f>C150-C151</f>
        <v>120920912655</v>
      </c>
    </row>
    <row r="153" spans="1:3" ht="12">
      <c r="A153" s="3" t="s">
        <v>141</v>
      </c>
      <c r="B153" s="20">
        <v>64119130965</v>
      </c>
      <c r="C153" s="20">
        <v>64669732708</v>
      </c>
    </row>
    <row r="154" spans="1:3" ht="12">
      <c r="A154" s="2" t="s">
        <v>142</v>
      </c>
      <c r="B154" s="19">
        <f>B152-B153</f>
        <v>64761305925</v>
      </c>
      <c r="C154" s="19">
        <f>C152-C153</f>
        <v>56251179947</v>
      </c>
    </row>
    <row r="155" spans="1:3" ht="12">
      <c r="A155" s="3" t="s">
        <v>143</v>
      </c>
      <c r="B155" s="20">
        <v>7085878530</v>
      </c>
      <c r="C155" s="20">
        <v>6606869611</v>
      </c>
    </row>
    <row r="156" spans="1:3" ht="12">
      <c r="A156" s="3" t="s">
        <v>144</v>
      </c>
      <c r="B156" s="20">
        <v>1162105485</v>
      </c>
      <c r="C156" s="20">
        <v>1102394893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13694932221</v>
      </c>
      <c r="C159" s="20">
        <v>13966068616</v>
      </c>
    </row>
    <row r="160" spans="1:3" ht="12">
      <c r="A160" s="3" t="s">
        <v>148</v>
      </c>
      <c r="B160" s="20">
        <v>18798881417</v>
      </c>
      <c r="C160" s="20">
        <v>13455846330</v>
      </c>
    </row>
    <row r="161" spans="1:3" ht="12">
      <c r="A161" s="2" t="s">
        <v>149</v>
      </c>
      <c r="B161" s="19">
        <f>B154+B155-B156+B158-B159-B160</f>
        <v>38191265332</v>
      </c>
      <c r="C161" s="19">
        <f>C154+C155-C156+C158-C159-C160</f>
        <v>34333739719</v>
      </c>
    </row>
    <row r="162" spans="1:3" ht="12">
      <c r="A162" s="3" t="s">
        <v>150</v>
      </c>
      <c r="B162" s="20">
        <v>1079701678</v>
      </c>
      <c r="C162" s="20">
        <v>5390243</v>
      </c>
    </row>
    <row r="163" spans="1:3" ht="12">
      <c r="A163" s="3" t="s">
        <v>151</v>
      </c>
      <c r="B163" s="20">
        <v>1147269100</v>
      </c>
      <c r="C163" s="20">
        <v>-405747183</v>
      </c>
    </row>
    <row r="164" spans="1:3" ht="12">
      <c r="A164" s="2" t="s">
        <v>152</v>
      </c>
      <c r="B164" s="19">
        <f>B162-B163</f>
        <v>-67567422</v>
      </c>
      <c r="C164" s="19">
        <f>C162-C163</f>
        <v>411137426</v>
      </c>
    </row>
    <row r="165" spans="1:3" ht="12">
      <c r="A165" s="2" t="s">
        <v>153</v>
      </c>
      <c r="B165" s="19">
        <f>B161+B164</f>
        <v>38123697910</v>
      </c>
      <c r="C165" s="19">
        <f>C161+C164</f>
        <v>34744877145</v>
      </c>
    </row>
    <row r="166" spans="1:3" ht="12">
      <c r="A166" s="3" t="s">
        <v>154</v>
      </c>
      <c r="B166" s="20">
        <v>9014922037</v>
      </c>
      <c r="C166" s="20">
        <v>7869224769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29108775873</v>
      </c>
      <c r="C168" s="19">
        <f>C165-C166-C167</f>
        <v>26875652376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2019-02-15T02:29:18Z</dcterms:created>
  <dcterms:modified xsi:type="dcterms:W3CDTF">2019-02-15T03:21:54Z</dcterms:modified>
  <cp:category/>
  <cp:version/>
  <cp:contentType/>
  <cp:contentStatus/>
</cp:coreProperties>
</file>